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0" i="1" l="1"/>
  <c r="B4" i="1"/>
  <c r="B10" i="1" s="1"/>
  <c r="B32" i="1" l="1"/>
  <c r="B33" i="1" s="1"/>
  <c r="B12" i="1"/>
  <c r="B15" i="1" s="1"/>
  <c r="B19" i="1" s="1"/>
  <c r="B20" i="1" l="1"/>
  <c r="B21" i="1"/>
  <c r="B25" i="1"/>
  <c r="B28" i="1" s="1"/>
</calcChain>
</file>

<file path=xl/sharedStrings.xml><?xml version="1.0" encoding="utf-8"?>
<sst xmlns="http://schemas.openxmlformats.org/spreadsheetml/2006/main" count="25" uniqueCount="23">
  <si>
    <t>Vol PP</t>
  </si>
  <si>
    <t>ce PP</t>
  </si>
  <si>
    <t>Tf</t>
  </si>
  <si>
    <t>Ti</t>
  </si>
  <si>
    <t>Q</t>
  </si>
  <si>
    <t>D tub</t>
  </si>
  <si>
    <t>S tub</t>
  </si>
  <si>
    <t>Velocitat</t>
  </si>
  <si>
    <t>nº de tubs</t>
  </si>
  <si>
    <t>Q PP</t>
  </si>
  <si>
    <t>ce H2O</t>
  </si>
  <si>
    <t>g H2O</t>
  </si>
  <si>
    <t>Cabal</t>
  </si>
  <si>
    <t>nº peces</t>
  </si>
  <si>
    <t>per tub</t>
  </si>
  <si>
    <t>Cabal necessari d'aigua</t>
  </si>
  <si>
    <t>Calor a extreure del motllo</t>
  </si>
  <si>
    <t>Dades inicials</t>
  </si>
  <si>
    <t>densitat</t>
  </si>
  <si>
    <t>Massa</t>
  </si>
  <si>
    <t>Sistema de canonades</t>
  </si>
  <si>
    <t>Velocitat del flux d'aigua</t>
  </si>
  <si>
    <t>Cabal / 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</si>
</sst>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\ &quot;cm3&quot;"/>
    <numFmt numFmtId="165" formatCode="0.00\ &quot;g/cm3&quot;"/>
    <numFmt numFmtId="166" formatCode="0.00\ &quot;grms&quot;"/>
    <numFmt numFmtId="167" formatCode="0.00\ &quot;cal/g&quot;"/>
    <numFmt numFmtId="168" formatCode="0\ &quot;ºC&quot;"/>
    <numFmt numFmtId="169" formatCode="0\ &quot;Cal&quot;"/>
    <numFmt numFmtId="171" formatCode="0\ &quot;cm3/minut&quot;"/>
    <numFmt numFmtId="172" formatCode="0.00\ &quot;Cm&quot;"/>
    <numFmt numFmtId="173" formatCode="0.00\ &quot;cm2&quot;"/>
    <numFmt numFmtId="175" formatCode="0.00\ &quot;m/minut&quot;"/>
    <numFmt numFmtId="176" formatCode="0.00\ &quot;cm/s&quot;"/>
    <numFmt numFmtId="185" formatCode="0.00\ &quot;litres/min&quot;"/>
    <numFmt numFmtId="186" formatCode="0\ &quot;cm/minut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6" fontId="0" fillId="0" borderId="1" xfId="0" applyNumberFormat="1" applyBorder="1"/>
    <xf numFmtId="167" fontId="0" fillId="0" borderId="1" xfId="0" applyNumberFormat="1" applyBorder="1"/>
    <xf numFmtId="168" fontId="0" fillId="2" borderId="1" xfId="0" applyNumberFormat="1" applyFill="1" applyBorder="1"/>
    <xf numFmtId="169" fontId="0" fillId="0" borderId="1" xfId="0" applyNumberFormat="1" applyBorder="1"/>
    <xf numFmtId="172" fontId="0" fillId="2" borderId="1" xfId="0" applyNumberFormat="1" applyFill="1" applyBorder="1"/>
    <xf numFmtId="173" fontId="0" fillId="0" borderId="1" xfId="0" applyNumberFormat="1" applyBorder="1"/>
    <xf numFmtId="171" fontId="0" fillId="0" borderId="1" xfId="0" applyNumberFormat="1" applyBorder="1"/>
    <xf numFmtId="171" fontId="0" fillId="3" borderId="2" xfId="0" applyNumberFormat="1" applyFill="1" applyBorder="1"/>
    <xf numFmtId="0" fontId="0" fillId="0" borderId="0" xfId="0" quotePrefix="1"/>
    <xf numFmtId="168" fontId="0" fillId="4" borderId="1" xfId="0" applyNumberFormat="1" applyFill="1" applyBorder="1"/>
    <xf numFmtId="0" fontId="0" fillId="2" borderId="1" xfId="0" applyNumberFormat="1" applyFill="1" applyBorder="1"/>
    <xf numFmtId="0" fontId="0" fillId="0" borderId="0" xfId="0" applyFill="1" applyBorder="1"/>
    <xf numFmtId="169" fontId="0" fillId="5" borderId="1" xfId="0" applyNumberFormat="1" applyFill="1" applyBorder="1"/>
    <xf numFmtId="166" fontId="0" fillId="5" borderId="1" xfId="0" applyNumberFormat="1" applyFill="1" applyBorder="1"/>
    <xf numFmtId="0" fontId="0" fillId="0" borderId="1" xfId="0" applyFill="1" applyBorder="1"/>
    <xf numFmtId="0" fontId="0" fillId="4" borderId="1" xfId="0" applyFill="1" applyBorder="1"/>
    <xf numFmtId="176" fontId="0" fillId="5" borderId="1" xfId="0" applyNumberFormat="1" applyFill="1" applyBorder="1"/>
    <xf numFmtId="175" fontId="0" fillId="5" borderId="1" xfId="0" applyNumberFormat="1" applyFill="1" applyBorder="1"/>
    <xf numFmtId="171" fontId="0" fillId="5" borderId="1" xfId="0" applyNumberFormat="1" applyFill="1" applyBorder="1"/>
    <xf numFmtId="185" fontId="0" fillId="5" borderId="1" xfId="0" applyNumberFormat="1" applyFill="1" applyBorder="1"/>
    <xf numFmtId="186" fontId="0" fillId="0" borderId="1" xfId="0" applyNumberFormat="1" applyBorder="1"/>
    <xf numFmtId="0" fontId="1" fillId="0" borderId="0" xfId="0" applyFont="1"/>
    <xf numFmtId="0" fontId="1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="160" zoomScaleNormal="160" workbookViewId="0">
      <selection activeCell="F29" sqref="F29"/>
    </sheetView>
  </sheetViews>
  <sheetFormatPr baseColWidth="10" defaultRowHeight="15" x14ac:dyDescent="0.25"/>
  <cols>
    <col min="1" max="1" width="9.7109375" customWidth="1"/>
    <col min="2" max="2" width="15.85546875" customWidth="1"/>
    <col min="4" max="4" width="2.42578125" customWidth="1"/>
    <col min="6" max="6" width="18.5703125" customWidth="1"/>
  </cols>
  <sheetData>
    <row r="1" spans="1:2" x14ac:dyDescent="0.25">
      <c r="A1" s="25" t="s">
        <v>17</v>
      </c>
    </row>
    <row r="2" spans="1:2" x14ac:dyDescent="0.25">
      <c r="A2" s="1" t="s">
        <v>0</v>
      </c>
      <c r="B2" s="2">
        <v>82.67</v>
      </c>
    </row>
    <row r="3" spans="1:2" x14ac:dyDescent="0.25">
      <c r="A3" s="1" t="s">
        <v>18</v>
      </c>
      <c r="B3" s="3">
        <v>0.9</v>
      </c>
    </row>
    <row r="4" spans="1:2" x14ac:dyDescent="0.25">
      <c r="A4" s="1" t="s">
        <v>19</v>
      </c>
      <c r="B4" s="4">
        <f>B2*B3</f>
        <v>74.403000000000006</v>
      </c>
    </row>
    <row r="5" spans="1:2" x14ac:dyDescent="0.25">
      <c r="A5" s="1" t="s">
        <v>1</v>
      </c>
      <c r="B5" s="5">
        <v>0.46</v>
      </c>
    </row>
    <row r="6" spans="1:2" x14ac:dyDescent="0.25">
      <c r="A6" s="1" t="s">
        <v>2</v>
      </c>
      <c r="B6" s="6">
        <v>25</v>
      </c>
    </row>
    <row r="7" spans="1:2" x14ac:dyDescent="0.25">
      <c r="A7" s="1" t="s">
        <v>3</v>
      </c>
      <c r="B7" s="6">
        <v>250</v>
      </c>
    </row>
    <row r="9" spans="1:2" x14ac:dyDescent="0.25">
      <c r="A9" s="26" t="s">
        <v>16</v>
      </c>
    </row>
    <row r="10" spans="1:2" x14ac:dyDescent="0.25">
      <c r="A10" t="s">
        <v>9</v>
      </c>
      <c r="B10" s="16">
        <f>B4*B5*(B7-B6)</f>
        <v>7700.7105000000001</v>
      </c>
    </row>
    <row r="11" spans="1:2" x14ac:dyDescent="0.25">
      <c r="A11" t="s">
        <v>13</v>
      </c>
      <c r="B11" s="14">
        <v>6</v>
      </c>
    </row>
    <row r="12" spans="1:2" x14ac:dyDescent="0.25">
      <c r="B12" s="16">
        <f>B10*B11</f>
        <v>46204.262999999999</v>
      </c>
    </row>
    <row r="14" spans="1:2" x14ac:dyDescent="0.25">
      <c r="A14" s="25" t="s">
        <v>15</v>
      </c>
    </row>
    <row r="15" spans="1:2" x14ac:dyDescent="0.25">
      <c r="A15" s="1" t="s">
        <v>4</v>
      </c>
      <c r="B15" s="7">
        <f>B12</f>
        <v>46204.262999999999</v>
      </c>
    </row>
    <row r="16" spans="1:2" x14ac:dyDescent="0.25">
      <c r="A16" s="1" t="s">
        <v>10</v>
      </c>
      <c r="B16" s="1">
        <v>1</v>
      </c>
    </row>
    <row r="17" spans="1:3" x14ac:dyDescent="0.25">
      <c r="A17" s="1" t="s">
        <v>3</v>
      </c>
      <c r="B17" s="13">
        <v>5</v>
      </c>
    </row>
    <row r="18" spans="1:3" x14ac:dyDescent="0.25">
      <c r="A18" s="1" t="s">
        <v>2</v>
      </c>
      <c r="B18" s="13">
        <v>20</v>
      </c>
    </row>
    <row r="19" spans="1:3" x14ac:dyDescent="0.25">
      <c r="A19" s="18" t="s">
        <v>11</v>
      </c>
      <c r="B19" s="17">
        <f>B15/(1*(B18-B17))</f>
        <v>3080.2842000000001</v>
      </c>
    </row>
    <row r="20" spans="1:3" x14ac:dyDescent="0.25">
      <c r="A20" s="1" t="s">
        <v>12</v>
      </c>
      <c r="B20" s="23">
        <f>B19/1000</f>
        <v>3.0802841999999999</v>
      </c>
    </row>
    <row r="21" spans="1:3" x14ac:dyDescent="0.25">
      <c r="B21" s="22">
        <f>ROUND(B19,0)</f>
        <v>3080</v>
      </c>
      <c r="C21" s="12"/>
    </row>
    <row r="22" spans="1:3" x14ac:dyDescent="0.25">
      <c r="A22" s="12"/>
      <c r="B22" s="12"/>
      <c r="C22" s="12"/>
    </row>
    <row r="23" spans="1:3" x14ac:dyDescent="0.25">
      <c r="A23" s="25" t="s">
        <v>20</v>
      </c>
    </row>
    <row r="24" spans="1:3" x14ac:dyDescent="0.25">
      <c r="A24" s="1" t="s">
        <v>8</v>
      </c>
      <c r="B24" s="19">
        <v>8</v>
      </c>
    </row>
    <row r="25" spans="1:3" ht="15.75" thickBot="1" x14ac:dyDescent="0.3">
      <c r="A25" s="15" t="s">
        <v>14</v>
      </c>
      <c r="B25" s="11">
        <f>B21/B24</f>
        <v>385</v>
      </c>
    </row>
    <row r="27" spans="1:3" x14ac:dyDescent="0.25">
      <c r="A27" s="25" t="s">
        <v>21</v>
      </c>
    </row>
    <row r="28" spans="1:3" x14ac:dyDescent="0.25">
      <c r="A28" s="1" t="s">
        <v>22</v>
      </c>
      <c r="B28" s="10">
        <f>B25</f>
        <v>385</v>
      </c>
    </row>
    <row r="29" spans="1:3" x14ac:dyDescent="0.25">
      <c r="A29" s="1" t="s">
        <v>5</v>
      </c>
      <c r="B29" s="8">
        <v>0.8</v>
      </c>
    </row>
    <row r="30" spans="1:3" x14ac:dyDescent="0.25">
      <c r="A30" s="1" t="s">
        <v>6</v>
      </c>
      <c r="B30" s="9">
        <f>3.14569*B29*B29/4</f>
        <v>0.50331040000000005</v>
      </c>
    </row>
    <row r="31" spans="1:3" x14ac:dyDescent="0.25">
      <c r="A31" s="1" t="s">
        <v>7</v>
      </c>
      <c r="B31" s="24">
        <f>INT(B28/(3.14569*B29*B29/4))</f>
        <v>764</v>
      </c>
    </row>
    <row r="32" spans="1:3" x14ac:dyDescent="0.25">
      <c r="B32" s="21">
        <f>B31/100</f>
        <v>7.64</v>
      </c>
    </row>
    <row r="33" spans="2:2" x14ac:dyDescent="0.25">
      <c r="B33" s="20">
        <f>B32/60*100</f>
        <v>12.733333333333333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8075</dc:creator>
  <cp:lastModifiedBy>FM7211</cp:lastModifiedBy>
  <dcterms:created xsi:type="dcterms:W3CDTF">2023-05-11T13:25:31Z</dcterms:created>
  <dcterms:modified xsi:type="dcterms:W3CDTF">2025-01-16T18:15:31Z</dcterms:modified>
</cp:coreProperties>
</file>